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B401C028-CCC9-4ADA-AE19-3548477038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celist" sheetId="1" r:id="rId1"/>
  </sheets>
  <definedNames>
    <definedName name="_xlnm.Print_Titles" localSheetId="0">Pricelist!$1:$3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I8" i="1"/>
  <c r="F8" i="1"/>
  <c r="K15" i="1"/>
  <c r="J19" i="1"/>
  <c r="K14" i="1"/>
  <c r="K13" i="1"/>
  <c r="K12" i="1"/>
  <c r="K9" i="1"/>
  <c r="K7" i="1"/>
  <c r="K6" i="1"/>
  <c r="K5" i="1"/>
  <c r="K4" i="1"/>
  <c r="F12" i="1"/>
  <c r="F9" i="1"/>
  <c r="F7" i="1"/>
  <c r="F6" i="1"/>
  <c r="F5" i="1"/>
  <c r="F4" i="1"/>
  <c r="I9" i="1"/>
  <c r="I7" i="1"/>
  <c r="I6" i="1"/>
  <c r="I5" i="1"/>
  <c r="I4" i="1"/>
  <c r="K1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<sst xmlns="http://schemas.openxmlformats.org/spreadsheetml/2006/main" count="62" uniqueCount="45">
  <si>
    <t>Product Code</t>
  </si>
  <si>
    <t>Product Name</t>
  </si>
  <si>
    <t>Description</t>
  </si>
  <si>
    <t>Bulk Unit Price</t>
  </si>
  <si>
    <t>Product Pricelist</t>
  </si>
  <si>
    <t>PW-ts001</t>
  </si>
  <si>
    <t>Conference T-Shirt</t>
  </si>
  <si>
    <t>standard white t-shirt w/logo</t>
  </si>
  <si>
    <t>Vendor</t>
  </si>
  <si>
    <t>Vista Print</t>
  </si>
  <si>
    <t>Retail Sale Price</t>
  </si>
  <si>
    <t>Conference T-Shirt - Special</t>
  </si>
  <si>
    <t>PW-ts00S</t>
  </si>
  <si>
    <t>Theme-color t-shirt w/design</t>
  </si>
  <si>
    <t>PW-001</t>
  </si>
  <si>
    <t>Conference Hat</t>
  </si>
  <si>
    <t>standard white                 w/logo</t>
  </si>
  <si>
    <t>Inventory</t>
  </si>
  <si>
    <t>Size Count</t>
  </si>
  <si>
    <t>N/A</t>
  </si>
  <si>
    <t>Conference Journal</t>
  </si>
  <si>
    <t>standard Black                no design</t>
  </si>
  <si>
    <t>Staples</t>
  </si>
  <si>
    <t>PW-002Blk</t>
  </si>
  <si>
    <t>PW-002Brwn</t>
  </si>
  <si>
    <t>standard Brown                no design</t>
  </si>
  <si>
    <t>Small - 5  Medium - 5 Large -5   Xlarge - 5</t>
  </si>
  <si>
    <t>Small - 3  Medium - 5 Large -5   Xlarge - 5  XXL-2</t>
  </si>
  <si>
    <t>Sales Tracking</t>
  </si>
  <si>
    <t>MN-001</t>
  </si>
  <si>
    <t>Truth An Endangered Species</t>
  </si>
  <si>
    <t>Book</t>
  </si>
  <si>
    <t>MN-002</t>
  </si>
  <si>
    <t>End Times Study Series</t>
  </si>
  <si>
    <t>MN-003</t>
  </si>
  <si>
    <t xml:space="preserve">The Test of Anointed Leadership </t>
  </si>
  <si>
    <t>Phillips</t>
  </si>
  <si>
    <t>Anderson</t>
  </si>
  <si>
    <t>Net Sales Tracking</t>
  </si>
  <si>
    <t>TOTALS</t>
  </si>
  <si>
    <t>MN-004</t>
  </si>
  <si>
    <t>Conference</t>
  </si>
  <si>
    <t>The Courts of Heaven</t>
  </si>
  <si>
    <t>PW-002Pink</t>
  </si>
  <si>
    <t>standard Pink                no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</si>
</sst>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00\-00"/>
    <numFmt numFmtId="166" formatCode="&quot;$&quot;#,##0.00;[Red]&quot;$&quot;#,##0.00"/>
    <numFmt numFmtId="168" formatCode="#,##0;[Red]#,##0"/>
  </numFmts>
  <fonts count="10" x14ac:knownFonts="1">
    <font>
      <sz val="11"/>
      <color theme="1"/>
      <name val="Segoe UI"/>
      <family val="2"/>
      <scheme val="minor"/>
    </font>
    <font>
      <sz val="10"/>
      <color theme="1"/>
      <name val="Segoe UI"/>
      <family val="2"/>
      <scheme val="minor"/>
    </font>
    <font>
      <sz val="10"/>
      <color theme="1"/>
      <name val="Segoe UI"/>
      <family val="2"/>
    </font>
    <font>
      <sz val="28"/>
      <color theme="1"/>
      <name val="Century Gothic"/>
      <family val="2"/>
    </font>
    <font>
      <sz val="29"/>
      <color theme="3" tint="-0.499984740745262"/>
      <name val="Impact"/>
      <family val="2"/>
      <scheme val="major"/>
    </font>
    <font>
      <sz val="10"/>
      <color theme="3" tint="-0.499984740745262"/>
      <name val="Segoe UI"/>
      <family val="2"/>
      <scheme val="minor"/>
    </font>
    <font>
      <b/>
      <sz val="10"/>
      <color theme="3" tint="-0.499984740745262"/>
      <name val="Segoe UI"/>
      <family val="2"/>
      <scheme val="minor"/>
    </font>
    <font>
      <b/>
      <sz val="10"/>
      <color theme="0"/>
      <name val="Segoe UI"/>
      <family val="2"/>
      <scheme val="minor"/>
    </font>
    <font>
      <sz val="16"/>
      <color theme="1"/>
      <name val="Segoe UI"/>
      <family val="2"/>
    </font>
    <font>
      <sz val="14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95B3C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left" vertical="top" wrapText="1" indent="1"/>
    </xf>
    <xf numFmtId="164" fontId="1" fillId="0" borderId="0" xfId="0" applyNumberFormat="1" applyFont="1" applyAlignment="1">
      <alignment horizontal="center" vertical="top" wrapText="1"/>
    </xf>
    <xf numFmtId="165" fontId="1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left" vertical="top" wrapText="1" indent="1"/>
    </xf>
    <xf numFmtId="0" fontId="8" fillId="0" borderId="0" xfId="0" applyFont="1" applyAlignment="1">
      <alignment horizontal="center"/>
    </xf>
    <xf numFmtId="166" fontId="9" fillId="0" borderId="0" xfId="0" applyNumberFormat="1" applyFont="1"/>
    <xf numFmtId="168" fontId="9" fillId="0" borderId="0" xfId="0" applyNumberFormat="1" applyFont="1" applyAlignment="1">
      <alignment horizontal="center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numFmt numFmtId="164" formatCode="&quot;$&quot;#,##0.00"/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numFmt numFmtId="164" formatCode="&quot;$&quot;#,##0.00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alignment horizontal="left" vertical="top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alignment horizontal="left" vertical="top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alignment horizontal="left" vertical="top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alignment horizontal="left" vertical="top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alignment horizontal="left" vertical="top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numFmt numFmtId="165" formatCode="000\-00"/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minor"/>
      </font>
      <alignment vertical="top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3" tint="-0.499984740745262"/>
        <name val="Segoe UI"/>
        <family val="2"/>
        <scheme val="minor"/>
      </font>
      <fill>
        <patternFill patternType="solid">
          <fgColor indexed="64"/>
          <bgColor rgb="FF95B3C6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95B3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3:I9" totalsRowShown="0" headerRowDxfId="9" dataDxfId="8">
  <tableColumns count="8">
    <tableColumn id="1" xr3:uid="{00000000-0010-0000-0000-000001000000}" name="Product Code" dataDxfId="7"/>
    <tableColumn id="2" xr3:uid="{00000000-0010-0000-0000-000002000000}" name="Product Name" dataDxfId="6"/>
    <tableColumn id="3" xr3:uid="{00000000-0010-0000-0000-000003000000}" name="Description" dataDxfId="5"/>
    <tableColumn id="6" xr3:uid="{6B4C7C6A-FCBF-4EB9-A36F-50C8987D608D}" name="Vendor" dataDxfId="4"/>
    <tableColumn id="7" xr3:uid="{102E2860-1981-45FD-9C72-CAC6B584DCD2}" name="Inventory" dataDxfId="3"/>
    <tableColumn id="8" xr3:uid="{EAD795D4-ED3A-402D-A77A-49350405DBA5}" name="Size Count" dataDxfId="2"/>
    <tableColumn id="4" xr3:uid="{00000000-0010-0000-0000-000004000000}" name="Bulk Unit Price" dataDxfId="1"/>
    <tableColumn id="5" xr3:uid="{00000000-0010-0000-0000-000005000000}" name="Retail Sale Price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43">
      <a:majorFont>
        <a:latin typeface="Impact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9"/>
  <sheetViews>
    <sheetView showGridLines="0" tabSelected="1" zoomScaleNormal="100" workbookViewId="0">
      <selection activeCell="B1" sqref="B1"/>
    </sheetView>
  </sheetViews>
  <sheetFormatPr defaultColWidth="9" defaultRowHeight="14.25" x14ac:dyDescent="0.25"/>
  <cols>
    <col min="1" max="1" width="1.625" style="1" customWidth="1"/>
    <col min="2" max="2" width="18" style="1" customWidth="1"/>
    <col min="3" max="3" width="26.125" style="1" customWidth="1"/>
    <col min="4" max="4" width="13" style="1" customWidth="1"/>
    <col min="5" max="5" width="10.875" style="1" customWidth="1"/>
    <col min="6" max="6" width="8.75" style="1" customWidth="1"/>
    <col min="7" max="7" width="18" style="1" customWidth="1"/>
    <col min="8" max="8" width="8.375" style="2" customWidth="1"/>
    <col min="9" max="9" width="9.5" style="2" customWidth="1"/>
    <col min="10" max="11" width="8.625" style="1" customWidth="1"/>
    <col min="12" max="13" width="16.875" style="1" customWidth="1"/>
    <col min="14" max="16384" width="9" style="1"/>
  </cols>
  <sheetData>
    <row r="1" spans="2:11" s="5" customFormat="1" ht="43.5" customHeight="1" x14ac:dyDescent="0.3">
      <c r="B1" s="11" t="s">
        <v>4</v>
      </c>
      <c r="C1" s="11"/>
      <c r="D1" s="11"/>
      <c r="E1" s="11"/>
      <c r="F1" s="11"/>
      <c r="G1" s="11"/>
      <c r="H1" s="11"/>
      <c r="I1" s="11"/>
      <c r="J1" s="11"/>
      <c r="K1" s="11"/>
    </row>
    <row r="2" spans="2:11" ht="87.75" customHeight="1" x14ac:dyDescent="0.25">
      <c r="B2" s="1" t="e" vm="1">
        <v>#VALUE!</v>
      </c>
    </row>
    <row r="3" spans="2:11" s="4" customFormat="1" ht="45" customHeight="1" x14ac:dyDescent="0.3">
      <c r="B3" s="6" t="s">
        <v>0</v>
      </c>
      <c r="C3" s="6" t="s">
        <v>1</v>
      </c>
      <c r="D3" s="6" t="s">
        <v>2</v>
      </c>
      <c r="E3" s="6" t="s">
        <v>8</v>
      </c>
      <c r="F3" s="6" t="s">
        <v>17</v>
      </c>
      <c r="G3" s="6" t="s">
        <v>18</v>
      </c>
      <c r="H3" s="7" t="s">
        <v>3</v>
      </c>
      <c r="I3" s="7" t="s">
        <v>10</v>
      </c>
      <c r="J3" s="12" t="s">
        <v>28</v>
      </c>
      <c r="K3" s="15" t="s">
        <v>38</v>
      </c>
    </row>
    <row r="4" spans="2:11" s="3" customFormat="1" ht="42.75" x14ac:dyDescent="0.3">
      <c r="B4" s="10" t="s">
        <v>5</v>
      </c>
      <c r="C4" s="8" t="s">
        <v>6</v>
      </c>
      <c r="D4" s="8" t="s">
        <v>7</v>
      </c>
      <c r="E4" s="8" t="s">
        <v>9</v>
      </c>
      <c r="F4" s="8">
        <f>20-J4</f>
        <v>20</v>
      </c>
      <c r="G4" s="8" t="s">
        <v>27</v>
      </c>
      <c r="H4" s="9">
        <v>16</v>
      </c>
      <c r="I4" s="9">
        <f>(Table1[[#This Row],[Bulk Unit Price]]*25%)+Table1[[#This Row],[Bulk Unit Price]]</f>
        <v>20</v>
      </c>
      <c r="J4" s="8">
        <v>0</v>
      </c>
      <c r="K4" s="16">
        <f>(Table1[[#This Row],[Retail Sale Price]]-Table1[[#This Row],[Bulk Unit Price]])*J4</f>
        <v>0</v>
      </c>
    </row>
    <row r="5" spans="2:11" ht="42.75" x14ac:dyDescent="0.25">
      <c r="B5" s="10" t="s">
        <v>12</v>
      </c>
      <c r="C5" s="8" t="s">
        <v>11</v>
      </c>
      <c r="D5" s="8" t="s">
        <v>13</v>
      </c>
      <c r="E5" s="8" t="s">
        <v>9</v>
      </c>
      <c r="F5" s="8">
        <f t="shared" ref="F5" si="0">20-J5</f>
        <v>20</v>
      </c>
      <c r="G5" s="8" t="s">
        <v>26</v>
      </c>
      <c r="H5" s="9">
        <v>13</v>
      </c>
      <c r="I5" s="9">
        <f>(Table1[[#This Row],[Bulk Unit Price]]*92.3%)+Table1[[#This Row],[Bulk Unit Price]]</f>
        <v>24.998999999999999</v>
      </c>
      <c r="J5" s="8">
        <v>0</v>
      </c>
      <c r="K5" s="16">
        <f>(Table1[[#This Row],[Retail Sale Price]]-Table1[[#This Row],[Bulk Unit Price]])*J5</f>
        <v>0</v>
      </c>
    </row>
    <row r="6" spans="2:11" ht="42.75" x14ac:dyDescent="0.25">
      <c r="B6" s="10" t="s">
        <v>14</v>
      </c>
      <c r="C6" s="8" t="s">
        <v>15</v>
      </c>
      <c r="D6" s="8" t="s">
        <v>16</v>
      </c>
      <c r="E6" s="8" t="s">
        <v>9</v>
      </c>
      <c r="F6" s="8">
        <f>10-J6</f>
        <v>10</v>
      </c>
      <c r="G6" s="8" t="s">
        <v>19</v>
      </c>
      <c r="H6" s="9">
        <v>16</v>
      </c>
      <c r="I6" s="9">
        <f>(Table1[[#This Row],[Bulk Unit Price]]*25%)+Table1[[#This Row],[Bulk Unit Price]]</f>
        <v>20</v>
      </c>
      <c r="J6" s="8">
        <v>0</v>
      </c>
      <c r="K6" s="16">
        <f>(Table1[[#This Row],[Retail Sale Price]]-Table1[[#This Row],[Bulk Unit Price]])*J6</f>
        <v>0</v>
      </c>
    </row>
    <row r="7" spans="2:11" ht="28.5" x14ac:dyDescent="0.25">
      <c r="B7" s="10" t="s">
        <v>23</v>
      </c>
      <c r="C7" s="8" t="s">
        <v>20</v>
      </c>
      <c r="D7" s="8" t="s">
        <v>21</v>
      </c>
      <c r="E7" s="8" t="s">
        <v>22</v>
      </c>
      <c r="F7" s="8">
        <f>3-J7</f>
        <v>3</v>
      </c>
      <c r="G7" s="8" t="s">
        <v>19</v>
      </c>
      <c r="H7" s="9">
        <v>9.99</v>
      </c>
      <c r="I7" s="9">
        <f>(Table1[[#This Row],[Bulk Unit Price]]*50.19%)+Table1[[#This Row],[Bulk Unit Price]]</f>
        <v>15.003981</v>
      </c>
      <c r="J7" s="8">
        <v>0</v>
      </c>
      <c r="K7" s="16">
        <f>(Table1[[#This Row],[Retail Sale Price]]-Table1[[#This Row],[Bulk Unit Price]])*J7</f>
        <v>0</v>
      </c>
    </row>
    <row r="8" spans="2:11" ht="42.75" x14ac:dyDescent="0.25">
      <c r="B8" s="10" t="s">
        <v>24</v>
      </c>
      <c r="C8" s="8" t="s">
        <v>20</v>
      </c>
      <c r="D8" s="8" t="s">
        <v>25</v>
      </c>
      <c r="E8" s="8" t="s">
        <v>22</v>
      </c>
      <c r="F8" s="8">
        <f>3-J8</f>
        <v>3</v>
      </c>
      <c r="G8" s="8" t="s">
        <v>19</v>
      </c>
      <c r="H8" s="9">
        <v>9.99</v>
      </c>
      <c r="I8" s="9">
        <f>(Table1[[#This Row],[Bulk Unit Price]]*50.19%)+Table1[[#This Row],[Bulk Unit Price]]</f>
        <v>15.003981</v>
      </c>
      <c r="J8" s="8">
        <v>0</v>
      </c>
      <c r="K8" s="16">
        <f>(Table1[[#This Row],[Retail Sale Price]]-Table1[[#This Row],[Bulk Unit Price]])*J8</f>
        <v>0</v>
      </c>
    </row>
    <row r="9" spans="2:11" ht="28.5" x14ac:dyDescent="0.25">
      <c r="B9" s="10" t="s">
        <v>43</v>
      </c>
      <c r="C9" s="8" t="s">
        <v>20</v>
      </c>
      <c r="D9" s="8" t="s">
        <v>44</v>
      </c>
      <c r="E9" s="8" t="s">
        <v>22</v>
      </c>
      <c r="F9" s="8">
        <f>3-J9</f>
        <v>3</v>
      </c>
      <c r="G9" s="8" t="s">
        <v>19</v>
      </c>
      <c r="H9" s="9">
        <v>9.99</v>
      </c>
      <c r="I9" s="9">
        <f>(Table1[[#This Row],[Bulk Unit Price]]*50.19%)+Table1[[#This Row],[Bulk Unit Price]]</f>
        <v>15.003981</v>
      </c>
      <c r="J9" s="8">
        <v>0</v>
      </c>
      <c r="K9" s="16">
        <f>(Table1[[#This Row],[Retail Sale Price]]-Table1[[#This Row],[Bulk Unit Price]])*J9</f>
        <v>0</v>
      </c>
    </row>
    <row r="10" spans="2:11" x14ac:dyDescent="0.25">
      <c r="B10" s="13"/>
      <c r="C10" s="13"/>
      <c r="D10" s="13"/>
      <c r="E10" s="13"/>
      <c r="F10" s="13"/>
      <c r="G10" s="13"/>
      <c r="H10" s="14"/>
      <c r="I10" s="14"/>
      <c r="J10" s="13"/>
      <c r="K10" s="13"/>
    </row>
    <row r="12" spans="2:11" x14ac:dyDescent="0.25">
      <c r="B12" s="10" t="s">
        <v>29</v>
      </c>
      <c r="C12" s="8" t="s">
        <v>30</v>
      </c>
      <c r="D12" s="8" t="s">
        <v>31</v>
      </c>
      <c r="E12" s="8" t="s">
        <v>36</v>
      </c>
      <c r="F12" s="8">
        <f>10-J12</f>
        <v>10</v>
      </c>
      <c r="G12" s="8" t="s">
        <v>19</v>
      </c>
      <c r="H12" s="9">
        <v>20</v>
      </c>
      <c r="I12" s="9">
        <v>20</v>
      </c>
      <c r="J12" s="8">
        <v>0</v>
      </c>
      <c r="K12" s="16">
        <f>I12*J12</f>
        <v>0</v>
      </c>
    </row>
    <row r="13" spans="2:11" x14ac:dyDescent="0.25">
      <c r="B13" s="10" t="s">
        <v>32</v>
      </c>
      <c r="C13" s="8" t="s">
        <v>33</v>
      </c>
      <c r="D13" s="8" t="s">
        <v>31</v>
      </c>
      <c r="E13" s="8" t="s">
        <v>36</v>
      </c>
      <c r="F13" s="8">
        <v>5</v>
      </c>
      <c r="G13" s="8" t="s">
        <v>19</v>
      </c>
      <c r="H13" s="9">
        <v>12</v>
      </c>
      <c r="I13" s="9">
        <v>12</v>
      </c>
      <c r="J13" s="8">
        <v>0</v>
      </c>
      <c r="K13" s="16">
        <f t="shared" ref="K13:K14" si="1">I13*J13</f>
        <v>0</v>
      </c>
    </row>
    <row r="14" spans="2:11" ht="15" customHeight="1" x14ac:dyDescent="0.25">
      <c r="B14" s="10" t="s">
        <v>34</v>
      </c>
      <c r="C14" s="8" t="s">
        <v>35</v>
      </c>
      <c r="D14" s="8" t="s">
        <v>31</v>
      </c>
      <c r="E14" s="8" t="s">
        <v>37</v>
      </c>
      <c r="F14" s="8">
        <v>5</v>
      </c>
      <c r="G14" s="8" t="s">
        <v>19</v>
      </c>
      <c r="H14" s="9">
        <v>15</v>
      </c>
      <c r="I14" s="9">
        <v>15</v>
      </c>
      <c r="J14" s="8">
        <v>0</v>
      </c>
      <c r="K14" s="16">
        <f t="shared" si="1"/>
        <v>0</v>
      </c>
    </row>
    <row r="15" spans="2:11" x14ac:dyDescent="0.25">
      <c r="B15" s="10" t="s">
        <v>40</v>
      </c>
      <c r="C15" s="8" t="s">
        <v>42</v>
      </c>
      <c r="D15" s="8" t="s">
        <v>31</v>
      </c>
      <c r="E15" s="8" t="s">
        <v>41</v>
      </c>
      <c r="F15" s="8">
        <v>5</v>
      </c>
      <c r="G15" s="8" t="s">
        <v>19</v>
      </c>
      <c r="H15" s="9">
        <v>6</v>
      </c>
      <c r="I15" s="9">
        <v>10</v>
      </c>
      <c r="J15" s="8">
        <v>0</v>
      </c>
      <c r="K15" s="16">
        <f t="shared" ref="K15" si="2">I15*J15</f>
        <v>0</v>
      </c>
    </row>
    <row r="19" spans="9:11" ht="25.5" x14ac:dyDescent="0.5">
      <c r="I19" s="17" t="s">
        <v>39</v>
      </c>
      <c r="J19" s="19">
        <f>SUM(J4:J18)</f>
        <v>0</v>
      </c>
      <c r="K19" s="18">
        <f>SUM(K4:K18)</f>
        <v>0</v>
      </c>
    </row>
  </sheetData>
  <dataValidations count="1">
    <dataValidation allowBlank="1" showInputMessage="1" showErrorMessage="1" promptTitle="Pricelist Template" prompt="_x000a_To quickly customize this pricelist template:_x000a__x000a_1. Add your company logo and details._x000a_2. Edit table headers as needed._x000a_3. Type in your product details and prices." sqref="A1" xr:uid="{00000000-0002-0000-0000-000000000000}"/>
  </dataValidations>
  <pageMargins left="0.7" right="0.7" top="0.75" bottom="0.75" header="0.3" footer="0.3"/>
  <pageSetup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161A1A-91B6-4083-8EFE-CA1CAA9D7925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71af3243-3dd4-4a8d-8c0d-dd76da1f02a5"/>
    <ds:schemaRef ds:uri="http://schemas.openxmlformats.org/package/2006/metadata/core-properties"/>
    <ds:schemaRef ds:uri="http://schemas.microsoft.com/office/infopath/2007/PartnerControls"/>
    <ds:schemaRef ds:uri="16c05727-aa75-4e4a-9b5f-8a80a116589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E9A5563-63AF-404D-A53B-52F33AD8EA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414E18-1DB7-48B8-977B-9BC13745CF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TM34053435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Pricelist</vt:lpstr>
      <vt:lpstr>Pricelist!Print_Titles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2019-06-15T21:02:30Z</dcterms:created>
  <dcterms:modified xsi:type="dcterms:W3CDTF">2025-07-10T23:49:42Z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